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640" yWindow="1180" windowWidth="28160" windowHeight="168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" l="1"/>
  <c r="D15" i="1"/>
  <c r="D14" i="1"/>
  <c r="D13" i="1"/>
  <c r="D12" i="1"/>
  <c r="K16" i="1"/>
  <c r="K15" i="1"/>
  <c r="K14" i="1"/>
  <c r="K13" i="1"/>
  <c r="K12" i="1"/>
  <c r="E16" i="1"/>
  <c r="E15" i="1"/>
  <c r="E14" i="1"/>
  <c r="E13" i="1"/>
  <c r="E12" i="1"/>
  <c r="F16" i="1"/>
  <c r="H16" i="1"/>
  <c r="C16" i="1"/>
  <c r="J16" i="1"/>
  <c r="I16" i="1"/>
  <c r="C15" i="1"/>
  <c r="F15" i="1"/>
  <c r="J15" i="1"/>
  <c r="C14" i="1"/>
  <c r="F14" i="1"/>
  <c r="J14" i="1"/>
  <c r="C13" i="1"/>
  <c r="F13" i="1"/>
  <c r="J13" i="1"/>
  <c r="C12" i="1"/>
  <c r="F12" i="1"/>
  <c r="J12" i="1"/>
  <c r="H15" i="1"/>
  <c r="I15" i="1"/>
  <c r="H14" i="1"/>
  <c r="I14" i="1"/>
  <c r="H13" i="1"/>
  <c r="I13" i="1"/>
  <c r="H12" i="1"/>
  <c r="I12" i="1"/>
  <c r="G15" i="1"/>
  <c r="G14" i="1"/>
  <c r="G13" i="1"/>
  <c r="G12" i="1"/>
</calcChain>
</file>

<file path=xl/sharedStrings.xml><?xml version="1.0" encoding="utf-8"?>
<sst xmlns="http://schemas.openxmlformats.org/spreadsheetml/2006/main" count="28" uniqueCount="26">
  <si>
    <t>Algemeen</t>
  </si>
  <si>
    <t>Zon</t>
  </si>
  <si>
    <t>m</t>
  </si>
  <si>
    <t>Astronomische eenheid: AE</t>
  </si>
  <si>
    <t>m3/(kg s2)</t>
  </si>
  <si>
    <t>Gravitatieconstante: G</t>
  </si>
  <si>
    <t>kg</t>
  </si>
  <si>
    <t>Massa: m0</t>
  </si>
  <si>
    <t>Equatoriale straal: a0</t>
  </si>
  <si>
    <t>Goud</t>
  </si>
  <si>
    <t>Lood</t>
  </si>
  <si>
    <t>Platina</t>
  </si>
  <si>
    <t>Lichtsnelheid</t>
  </si>
  <si>
    <t>m/s</t>
  </si>
  <si>
    <t># zonsmassa</t>
  </si>
  <si>
    <t># zonnestralen</t>
  </si>
  <si>
    <t>Dichtheden [kg/m3]</t>
  </si>
  <si>
    <t>Horizon [m]</t>
  </si>
  <si>
    <t>Massa [kg]</t>
  </si>
  <si>
    <t>Valversnelling [m/s2]</t>
  </si>
  <si>
    <t>Horizon [AE]</t>
  </si>
  <si>
    <t>Valversnelling [g]</t>
  </si>
  <si>
    <t>Valversnelling: g</t>
  </si>
  <si>
    <t>m/s2</t>
  </si>
  <si>
    <t>Iridium (ontdekt in 1803)</t>
  </si>
  <si>
    <t>Diameter [m]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</si>
</sst>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00E+00"/>
    <numFmt numFmtId="165" formatCode="0.000E+00"/>
    <numFmt numFmtId="166" formatCode="0.000"/>
  </numFmts>
  <fonts count="3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2" borderId="0" xfId="0" applyNumberFormat="1" applyFill="1"/>
    <xf numFmtId="164" fontId="0" fillId="0" borderId="0" xfId="0" applyNumberFormat="1" applyFill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2" fillId="0" borderId="0" xfId="0" applyNumberFormat="1" applyFont="1"/>
    <xf numFmtId="166" fontId="0" fillId="0" borderId="0" xfId="0" applyNumberFormat="1"/>
    <xf numFmtId="166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sqref="A1:B1"/>
    </sheetView>
  </sheetViews>
  <sheetFormatPr baseColWidth="10" defaultRowHeight="16" x14ac:dyDescent="0.2"/>
  <cols>
    <col min="1" max="1" width="28.33203125" customWidth="1"/>
    <col min="2" max="2" width="28.33203125" style="3" customWidth="1"/>
    <col min="3" max="8" width="18.83203125" style="5" customWidth="1"/>
    <col min="9" max="9" width="18.83203125" style="7" customWidth="1"/>
    <col min="10" max="11" width="18.83203125" style="5" customWidth="1"/>
  </cols>
  <sheetData>
    <row r="1" spans="1:11" x14ac:dyDescent="0.2">
      <c r="A1" s="9" t="s">
        <v>0</v>
      </c>
      <c r="B1" s="9"/>
    </row>
    <row r="2" spans="1:11" x14ac:dyDescent="0.2">
      <c r="A2" t="s">
        <v>3</v>
      </c>
      <c r="B2" s="1">
        <v>149597870700</v>
      </c>
      <c r="C2" s="5" t="s">
        <v>2</v>
      </c>
    </row>
    <row r="3" spans="1:11" x14ac:dyDescent="0.2">
      <c r="A3" t="s">
        <v>12</v>
      </c>
      <c r="B3" s="1">
        <v>299792458</v>
      </c>
      <c r="C3" s="5" t="s">
        <v>13</v>
      </c>
    </row>
    <row r="4" spans="1:11" x14ac:dyDescent="0.2">
      <c r="A4" t="s">
        <v>5</v>
      </c>
      <c r="B4" s="1">
        <v>6.6742799999999995E-11</v>
      </c>
      <c r="C4" s="5" t="s">
        <v>4</v>
      </c>
    </row>
    <row r="5" spans="1:11" x14ac:dyDescent="0.2">
      <c r="A5" t="s">
        <v>22</v>
      </c>
      <c r="B5" s="1">
        <v>9.81</v>
      </c>
      <c r="C5" s="5" t="s">
        <v>23</v>
      </c>
    </row>
    <row r="6" spans="1:11" x14ac:dyDescent="0.2">
      <c r="B6" s="2"/>
    </row>
    <row r="7" spans="1:11" x14ac:dyDescent="0.2">
      <c r="A7" s="9" t="s">
        <v>1</v>
      </c>
      <c r="B7" s="9"/>
    </row>
    <row r="8" spans="1:11" x14ac:dyDescent="0.2">
      <c r="A8" t="s">
        <v>7</v>
      </c>
      <c r="B8" s="1">
        <v>1.9890999999999999E+30</v>
      </c>
      <c r="C8" s="5" t="s">
        <v>6</v>
      </c>
    </row>
    <row r="9" spans="1:11" x14ac:dyDescent="0.2">
      <c r="A9" t="s">
        <v>8</v>
      </c>
      <c r="B9" s="1">
        <v>695700000</v>
      </c>
      <c r="C9" s="5" t="s">
        <v>2</v>
      </c>
    </row>
    <row r="11" spans="1:11" s="4" customFormat="1" x14ac:dyDescent="0.2">
      <c r="A11" s="10" t="s">
        <v>16</v>
      </c>
      <c r="B11" s="10"/>
      <c r="C11" s="6" t="s">
        <v>17</v>
      </c>
      <c r="D11" s="6" t="s">
        <v>25</v>
      </c>
      <c r="E11" s="6" t="s">
        <v>20</v>
      </c>
      <c r="F11" s="6" t="s">
        <v>18</v>
      </c>
      <c r="G11" s="6" t="s">
        <v>14</v>
      </c>
      <c r="H11" s="6" t="s">
        <v>17</v>
      </c>
      <c r="I11" s="8" t="s">
        <v>15</v>
      </c>
      <c r="J11" s="6" t="s">
        <v>19</v>
      </c>
      <c r="K11" s="6" t="s">
        <v>21</v>
      </c>
    </row>
    <row r="12" spans="1:11" x14ac:dyDescent="0.2">
      <c r="A12" t="s">
        <v>9</v>
      </c>
      <c r="B12" s="1">
        <v>19320</v>
      </c>
      <c r="C12" s="5">
        <f>B$3/SQRT(8/3*PI()*B12*B$4)</f>
        <v>91212766524.27063</v>
      </c>
      <c r="D12" s="5">
        <f>2*C12</f>
        <v>182425533048.54126</v>
      </c>
      <c r="E12" s="5">
        <f>C12/B$2</f>
        <v>0.60971968449461778</v>
      </c>
      <c r="F12" s="5">
        <f>4/3*PI()*POWER(C12,3)*B12</f>
        <v>6.1413325692509501E+37</v>
      </c>
      <c r="G12" s="5">
        <f>F12/B$8</f>
        <v>30874931.221411444</v>
      </c>
      <c r="H12" s="5">
        <f>2*B$4*F12/POWER(B$3,2)</f>
        <v>91212766524.270615</v>
      </c>
      <c r="I12" s="7">
        <f>H12/B$9</f>
        <v>131.10933811164384</v>
      </c>
      <c r="J12" s="5">
        <f>B$4*F12/POWER(C12,2)</f>
        <v>492669.61905912013</v>
      </c>
      <c r="K12" s="5">
        <f>J12/B$5</f>
        <v>50221.164022336401</v>
      </c>
    </row>
    <row r="13" spans="1:11" x14ac:dyDescent="0.2">
      <c r="A13" t="s">
        <v>24</v>
      </c>
      <c r="B13" s="1">
        <v>22560</v>
      </c>
      <c r="C13" s="5">
        <f>B$3/SQRT(8/3*PI()*B13*B$4)</f>
        <v>84409172295.116989</v>
      </c>
      <c r="D13" s="5">
        <f t="shared" ref="D13:D16" si="0">2*C13</f>
        <v>168818344590.23398</v>
      </c>
      <c r="E13" s="5">
        <f t="shared" ref="E13:E16" si="1">C13/B$2</f>
        <v>0.56424046612527745</v>
      </c>
      <c r="F13" s="5">
        <f>4/3*PI()*POWER(C13,3)*B13</f>
        <v>5.6832482854423787E+37</v>
      </c>
      <c r="G13" s="5">
        <f>F13/B$8</f>
        <v>28571958.601590563</v>
      </c>
      <c r="H13" s="5">
        <f>2*B$4*F13/POWER(B$3,2)</f>
        <v>84409172295.117004</v>
      </c>
      <c r="I13" s="7">
        <f>H13/B$9</f>
        <v>121.32984374747305</v>
      </c>
      <c r="J13" s="5">
        <f t="shared" ref="J13:J15" si="2">B$4*F13/POWER(C13,2)</f>
        <v>532380.04490467568</v>
      </c>
      <c r="K13" s="5">
        <f t="shared" ref="K13:K16" si="3">J13/B$5</f>
        <v>54269.117727286</v>
      </c>
    </row>
    <row r="14" spans="1:11" x14ac:dyDescent="0.2">
      <c r="A14" t="s">
        <v>10</v>
      </c>
      <c r="B14" s="1">
        <v>11340</v>
      </c>
      <c r="C14" s="5">
        <f>B$3/SQRT(8/3*PI()*B14*B$4)</f>
        <v>119056376894.94945</v>
      </c>
      <c r="D14" s="5">
        <f t="shared" si="0"/>
        <v>238112753789.8989</v>
      </c>
      <c r="E14" s="5">
        <f t="shared" si="1"/>
        <v>0.79584272381591759</v>
      </c>
      <c r="F14" s="5">
        <f>4/3*PI()*POWER(C14,3)*B14</f>
        <v>8.0160358342756225E+37</v>
      </c>
      <c r="G14" s="5">
        <f>F14/B$8</f>
        <v>40299813.153062306</v>
      </c>
      <c r="H14" s="5">
        <f>2*B$4*F14/POWER(B$3,2)</f>
        <v>119056376894.94943</v>
      </c>
      <c r="I14" s="7">
        <f>H14/B$9</f>
        <v>171.13177647685703</v>
      </c>
      <c r="J14" s="5">
        <f t="shared" si="2"/>
        <v>377449.40765745076</v>
      </c>
      <c r="K14" s="5">
        <f t="shared" si="3"/>
        <v>38475.984470688149</v>
      </c>
    </row>
    <row r="15" spans="1:11" x14ac:dyDescent="0.2">
      <c r="A15" t="s">
        <v>11</v>
      </c>
      <c r="B15" s="1">
        <v>21450</v>
      </c>
      <c r="C15" s="5">
        <f>B$3/SQRT(8/3*PI()*B15*B$4)</f>
        <v>86565639369.404419</v>
      </c>
      <c r="D15" s="5">
        <f t="shared" si="0"/>
        <v>173131278738.80884</v>
      </c>
      <c r="E15" s="5">
        <f t="shared" si="1"/>
        <v>0.57865555815965508</v>
      </c>
      <c r="F15" s="5">
        <f>4/3*PI()*POWER(C15,3)*B15</f>
        <v>5.8284426697648278E+37</v>
      </c>
      <c r="G15" s="5">
        <f>F15/B$8</f>
        <v>29301908.751519922</v>
      </c>
      <c r="H15" s="5">
        <f>2*B$4*F15/POWER(B$3,2)</f>
        <v>86565639369.404434</v>
      </c>
      <c r="I15" s="7">
        <f>H15/B$9</f>
        <v>124.42955206181462</v>
      </c>
      <c r="J15" s="5">
        <f t="shared" si="2"/>
        <v>519117.73844904557</v>
      </c>
      <c r="K15" s="5">
        <f t="shared" si="3"/>
        <v>52917.200657395064</v>
      </c>
    </row>
    <row r="16" spans="1:11" x14ac:dyDescent="0.2">
      <c r="C16" s="5">
        <f>H16</f>
        <v>4579112649636415</v>
      </c>
      <c r="D16" s="5">
        <f t="shared" si="0"/>
        <v>9158225299272830</v>
      </c>
      <c r="E16" s="5">
        <f t="shared" si="1"/>
        <v>30609.47744917612</v>
      </c>
      <c r="F16" s="5">
        <f>G16*B8</f>
        <v>3.0831049999999995E+42</v>
      </c>
      <c r="G16" s="5">
        <v>1550000000000</v>
      </c>
      <c r="H16" s="5">
        <f>2*B$4*F16/POWER(B$3,2)</f>
        <v>4579112649636415</v>
      </c>
      <c r="I16" s="7">
        <f>H16/B$9</f>
        <v>6582021.9198453575</v>
      </c>
      <c r="J16" s="5">
        <f t="shared" ref="J16" si="4">B$4*F16/POWER(C16,2)</f>
        <v>9.81363909892214</v>
      </c>
      <c r="K16" s="5">
        <f t="shared" si="3"/>
        <v>1.0003709580960387</v>
      </c>
    </row>
  </sheetData>
  <mergeCells count="3">
    <mergeCell ref="A1:B1"/>
    <mergeCell ref="A7:B7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2020-05-26T13:02:20Z</dcterms:created>
  <dcterms:modified xsi:type="dcterms:W3CDTF">2021-07-07T14:30:50Z</dcterms:modified>
</cp:coreProperties>
</file>